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ehk-s-fs01\ГУИА\для сотрудников ГУИА\Баранова\Аукцион №86_РП6 повышение\РП6\"/>
    </mc:Choice>
  </mc:AlternateContent>
  <bookViews>
    <workbookView xWindow="0" yWindow="0" windowWidth="28800" windowHeight="11100" firstSheet="1" activeTab="1"/>
  </bookViews>
  <sheets>
    <sheet name="Лист1" sheetId="1" state="hidden" r:id="rId1"/>
    <sheet name="Лист2" sheetId="2" r:id="rId2"/>
  </sheets>
  <definedNames>
    <definedName name="_xlnm._FilterDatabase" localSheetId="1" hidden="1">Лист2!$A$1:$G$1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  <c r="Q26" i="1"/>
  <c r="Q25" i="1"/>
  <c r="O25" i="1"/>
  <c r="N25" i="1"/>
  <c r="N27" i="1" s="1"/>
  <c r="M25" i="1"/>
  <c r="J25" i="1"/>
  <c r="I25" i="1"/>
  <c r="H25" i="1"/>
  <c r="G25" i="1"/>
  <c r="F25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K6" i="1"/>
  <c r="K25" i="1" s="1"/>
  <c r="I6" i="1"/>
</calcChain>
</file>

<file path=xl/sharedStrings.xml><?xml version="1.0" encoding="utf-8"?>
<sst xmlns="http://schemas.openxmlformats.org/spreadsheetml/2006/main" count="148" uniqueCount="116">
  <si>
    <t>№ п/п</t>
  </si>
  <si>
    <t>Объект права</t>
  </si>
  <si>
    <t>Идентификатор объекта в реестре объектов</t>
  </si>
  <si>
    <t xml:space="preserve">Инв. №  </t>
  </si>
  <si>
    <t xml:space="preserve">Наименование ОС </t>
  </si>
  <si>
    <t>Рыночная стоимость с НДС (20%), руб. март 2022</t>
  </si>
  <si>
    <t>Рыночная стоимость без НДС, руб. март 2022</t>
  </si>
  <si>
    <t>ликвидационная стоимость с НДС эксп. 6 мес.</t>
  </si>
  <si>
    <t>ликвидационная стоимость без НДС эксп. 6 мес.</t>
  </si>
  <si>
    <t>ликвидационная стоимость с НДС эксп. 12 мес.</t>
  </si>
  <si>
    <t>ликвидационная стоимость без НДС эксп. 12 мес.</t>
  </si>
  <si>
    <t>кад.номер</t>
  </si>
  <si>
    <t>АктПервоначСтоимость</t>
  </si>
  <si>
    <t>ОстСтоимость/КП на 31.07.2022</t>
  </si>
  <si>
    <t>Амортизация за период</t>
  </si>
  <si>
    <t>кад.стоимость на 01.01.2022</t>
  </si>
  <si>
    <t>площадь/
протяженность</t>
  </si>
  <si>
    <t>измерение</t>
  </si>
  <si>
    <t>Земельные участки</t>
  </si>
  <si>
    <t>Земельный участок для эксплуатации объектов недвижимости РСЦ</t>
  </si>
  <si>
    <t>O010/Z0003</t>
  </si>
  <si>
    <t>0809075</t>
  </si>
  <si>
    <t>Земельный участок объектов недвижимости "РСЦ"</t>
  </si>
  <si>
    <t>38:26:040302:214</t>
  </si>
  <si>
    <t>-</t>
  </si>
  <si>
    <t>24429 +/- 55</t>
  </si>
  <si>
    <t>кв.м</t>
  </si>
  <si>
    <t>Земельный участок для эксплуатации подъездной автодороги РСЦ</t>
  </si>
  <si>
    <t>O010/Z0005</t>
  </si>
  <si>
    <t>0809079</t>
  </si>
  <si>
    <t>Земельный участок подъездной автодороги РСЦ</t>
  </si>
  <si>
    <t>38:26:040302:158</t>
  </si>
  <si>
    <t>3563 +/- 21</t>
  </si>
  <si>
    <t>Недвижимое имущество</t>
  </si>
  <si>
    <t>примечания</t>
  </si>
  <si>
    <t>Здание № 1 РСЦ, нежилое здание, инвентарный номер 25:405:001:200193840:0001, литер А, А1, а, площадь 1413,9 кв.м., этажность 1</t>
  </si>
  <si>
    <t>O010/Z0003/EN0001</t>
  </si>
  <si>
    <t>Здание № 1 РСЦ</t>
  </si>
  <si>
    <t>38:26:040302:714</t>
  </si>
  <si>
    <t>Бытовые помещения</t>
  </si>
  <si>
    <t>забаланс. Переход на ФСБУ-6</t>
  </si>
  <si>
    <t>Здание № 2 административное, нежилое здание, инвентарный номер 25:405:001:200193840:0005, литер А4, А5, площадь 1126,7 кв.м., этажность 2</t>
  </si>
  <si>
    <t>O010/Z0003/B0006</t>
  </si>
  <si>
    <t>Здaниe №2 aдминистративное</t>
  </si>
  <si>
    <t>38:26:040302:717</t>
  </si>
  <si>
    <t>Здание склада лакокрасок, склада ГСМ, назначение: нежилое, 1-этажный, общая площадь 135,6 кв.м, инв.№ 25:405:001:200193840:0007, лит. А7, А8</t>
  </si>
  <si>
    <t>O010/Z0003/EN0002</t>
  </si>
  <si>
    <t>Cклад лакокрасок</t>
  </si>
  <si>
    <t>38:26:040302:756</t>
  </si>
  <si>
    <t>Склад ГСМ</t>
  </si>
  <si>
    <t>Ливненая канализация РСЦ, назначение: нежилое, протяженность 36 м</t>
  </si>
  <si>
    <t>O010/Z0003/C0004</t>
  </si>
  <si>
    <t>Ливневая канализация РСЦ</t>
  </si>
  <si>
    <t>38:26:040302:834</t>
  </si>
  <si>
    <t>м</t>
  </si>
  <si>
    <t>Здание № 7 проходной РСЦ, назначение: нежилое, 1-этажный, общая площадь 98,6 кв.м., инв. № 25:405:001:200193840:0006, лит. А6, Г</t>
  </si>
  <si>
    <t>O010/Z0003/B0009</t>
  </si>
  <si>
    <t>Здaниe №7 проходная РСЦ</t>
  </si>
  <si>
    <t>38:26:040302:755</t>
  </si>
  <si>
    <t>Асфальтовые площадки и проезды РСЦ, назначение: нежилое, общая площадь 2019 кв.м.</t>
  </si>
  <si>
    <t>O010/Z0003/C0001</t>
  </si>
  <si>
    <t>Acфaльтoвыe плoщaдки и пpоезды РСЦ</t>
  </si>
  <si>
    <t>38:26:040302:833</t>
  </si>
  <si>
    <t>Асфальтовые площадки и дороги на территории РСЦ, назначение: нежилое, общая площадь 3650 кв.м</t>
  </si>
  <si>
    <t>O010/Z0003/C0002</t>
  </si>
  <si>
    <t>Асфальтовые площадки и дороги на территории РСЦ</t>
  </si>
  <si>
    <t>38:26:040302:831</t>
  </si>
  <si>
    <t>Подъездная автодорога, назначение: нежилое, протяженность 130 м</t>
  </si>
  <si>
    <t>O010/Z0003/C0005</t>
  </si>
  <si>
    <t>Пoдъeзднaя aвтoдopoгa</t>
  </si>
  <si>
    <t>38:26:040302:832</t>
  </si>
  <si>
    <t>Здание № 5, назначение: нежилое, 1-этажный, общая площадь 516,8 кв.м, инв.№ 25:405:001:200193840:0002, лит. А3</t>
  </si>
  <si>
    <t>O010/Z0003/EN0003</t>
  </si>
  <si>
    <t>Здание стоянки механизмов</t>
  </si>
  <si>
    <t>38:26:040302:710</t>
  </si>
  <si>
    <t>Склад стоянки механизмов</t>
  </si>
  <si>
    <t>Пристройка цеха механическая мастерская</t>
  </si>
  <si>
    <t>Здание № 6, проходной цеха, назначение: нежилое, 1-этажный, общая площадь 34,9 кв.м., инв.№ 25:405:001:200193840:0008, лит. А2</t>
  </si>
  <si>
    <t>O010/Z0003/B0003</t>
  </si>
  <si>
    <t>Проходная цеха здание №6</t>
  </si>
  <si>
    <t>38:26:040302:713</t>
  </si>
  <si>
    <t>Склад материалов РСЦ, назначение: нежилое, 1-этажный, общая площадь 111,4 кв.м., инв.№ 25:405:001:200193840:0003, лит. А9</t>
  </si>
  <si>
    <t>O010/Z0003/B0012</t>
  </si>
  <si>
    <t>Склад  материалов РСЦ</t>
  </si>
  <si>
    <t>38:26:040302:715</t>
  </si>
  <si>
    <t>Мастерская эл.механического участка и склад материалов, назначение: нежилое, 2-этажный, общая площадь 1174 кв.м., инв.№ 25:405:001:200193840:0004, лит. А10, А11</t>
  </si>
  <si>
    <t>O010/Z0003/B0011</t>
  </si>
  <si>
    <t>МАСТЕРСКАЯ ЭЛЕКТРОМЕХАНИЧЕСКОГО УЧАСТКА И СКЛАД МАТЕРИАЛОВ</t>
  </si>
  <si>
    <t>38:26:040302:716</t>
  </si>
  <si>
    <t>Подъездная автодорога РСЦ, назначение: другие сооружения, общая площадь 1352,6 кв.м, инв.№ 25:405:001:200301710, лит.I</t>
  </si>
  <si>
    <t>O010/Z0005/C0001</t>
  </si>
  <si>
    <t>Подъездная автодорога РСЦ</t>
  </si>
  <si>
    <t>38:26:040302:765</t>
  </si>
  <si>
    <t>Площадка асфальтового покрытия РСЦ, назначение: нежилое, общая площадь 6820 кв.м.</t>
  </si>
  <si>
    <t>O010/Z0003/C0003</t>
  </si>
  <si>
    <t>Площадка асфальтового покрытия РСЦ</t>
  </si>
  <si>
    <t>38:26:040302:835</t>
  </si>
  <si>
    <t>итого</t>
  </si>
  <si>
    <t>14 ОНИ+2ЗУ</t>
  </si>
  <si>
    <t>Земельный участок здания трансформаторной подстанции РП-6</t>
  </si>
  <si>
    <t>0809101</t>
  </si>
  <si>
    <t>38:26:040302:203</t>
  </si>
  <si>
    <t>ЗДАНИЕ ТРАНСФОРМАТОРНОЙ ПОДСТАНЦИИ РП-6, КОТЕЛЬНАЯ1</t>
  </si>
  <si>
    <t>НАРУЖНАЯ КАНАЛИЗАЦИЯ К ТП 35/6КВ</t>
  </si>
  <si>
    <t>7606250</t>
  </si>
  <si>
    <t>7604199</t>
  </si>
  <si>
    <t>38:26:040302:751</t>
  </si>
  <si>
    <t>38:26:040302:730</t>
  </si>
  <si>
    <t>Движимое имущество</t>
  </si>
  <si>
    <t>ТЕПЛОСЕТИ ИЗ СТАЛЬНЫХ ТРУБ ПОДСТАНЦИЯ 35/6КВ</t>
  </si>
  <si>
    <t>НАРУЖНОЕ ОСВЕЩЕНИЕ Ц.БИСС 0,4 КВ</t>
  </si>
  <si>
    <t>ЭЛЕКТРООБОРУДОВАНИЕ ОРУ-35/6</t>
  </si>
  <si>
    <t>ЭЛЕКТРООБОРУДОВАНИЕ РУ-6</t>
  </si>
  <si>
    <t>ОБОРУДОВАНИЕ КТПН 1 И 2</t>
  </si>
  <si>
    <t>Кадастровый номер</t>
  </si>
  <si>
    <t>Площадь кв м/
протяженность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</si>
</sst>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Helv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2" fillId="0" borderId="0"/>
  </cellStyleXfs>
  <cellXfs count="8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3" fontId="3" fillId="4" borderId="1" xfId="3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3" fontId="3" fillId="4" borderId="7" xfId="3" applyNumberFormat="1" applyFont="1" applyFill="1" applyBorder="1" applyAlignment="1">
      <alignment horizontal="center" vertical="center" wrapText="1"/>
    </xf>
    <xf numFmtId="0" fontId="3" fillId="4" borderId="7" xfId="2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0" fontId="3" fillId="5" borderId="3" xfId="2" applyFont="1" applyFill="1" applyBorder="1" applyAlignment="1">
      <alignment horizontal="center" vertical="center" wrapText="1"/>
    </xf>
    <xf numFmtId="4" fontId="4" fillId="5" borderId="8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4" fontId="4" fillId="7" borderId="10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1" xfId="0" applyBorder="1"/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7" fillId="0" borderId="10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0" fontId="0" fillId="0" borderId="11" xfId="0" applyBorder="1"/>
    <xf numFmtId="0" fontId="7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/>
    <xf numFmtId="0" fontId="0" fillId="0" borderId="13" xfId="0" applyBorder="1"/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6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494-Н-06гараж Магистральный" xfId="3"/>
    <cellStyle name="Обычный_55-Н-06 Рио" xfId="2"/>
    <cellStyle name="Обычный_УХП-H-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E1" workbookViewId="0">
      <selection activeCell="E1" sqref="A1:V23"/>
    </sheetView>
  </sheetViews>
  <sheetFormatPr defaultColWidth="9.109375" defaultRowHeight="13.8" x14ac:dyDescent="0.3"/>
  <cols>
    <col min="1" max="1" width="5" style="5" customWidth="1"/>
    <col min="2" max="2" width="36.33203125" style="5" customWidth="1"/>
    <col min="3" max="3" width="22.33203125" style="5" customWidth="1"/>
    <col min="4" max="4" width="16" style="5" customWidth="1"/>
    <col min="5" max="5" width="36.33203125" style="5" customWidth="1"/>
    <col min="6" max="6" width="16" style="5" customWidth="1"/>
    <col min="7" max="12" width="18" style="5" customWidth="1"/>
    <col min="13" max="14" width="13.5546875" style="5" bestFit="1" customWidth="1"/>
    <col min="15" max="15" width="14.6640625" style="5" customWidth="1"/>
    <col min="16" max="16" width="24.88671875" style="5" customWidth="1"/>
    <col min="17" max="17" width="14.5546875" style="5" customWidth="1"/>
    <col min="18" max="18" width="11.6640625" style="5" customWidth="1"/>
    <col min="19" max="16384" width="9.109375" style="5"/>
  </cols>
  <sheetData>
    <row r="1" spans="1:18" ht="52.8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  <c r="R1" s="4" t="s">
        <v>17</v>
      </c>
    </row>
    <row r="2" spans="1:18" ht="29.25" customHeight="1" x14ac:dyDescent="0.3">
      <c r="A2" s="42" t="s">
        <v>18</v>
      </c>
      <c r="B2" s="43"/>
      <c r="C2" s="43"/>
      <c r="D2" s="43"/>
      <c r="E2" s="43"/>
      <c r="F2" s="43"/>
      <c r="G2" s="44"/>
      <c r="H2" s="6"/>
      <c r="I2" s="6"/>
      <c r="J2" s="6"/>
      <c r="K2" s="6"/>
      <c r="L2" s="6"/>
      <c r="M2" s="7"/>
      <c r="N2" s="7"/>
      <c r="O2" s="7"/>
      <c r="P2" s="7"/>
    </row>
    <row r="3" spans="1:18" ht="26.4" x14ac:dyDescent="0.3">
      <c r="A3" s="8">
        <v>1</v>
      </c>
      <c r="B3" s="9" t="s">
        <v>19</v>
      </c>
      <c r="C3" s="10" t="s">
        <v>20</v>
      </c>
      <c r="D3" s="11" t="s">
        <v>21</v>
      </c>
      <c r="E3" s="8" t="s">
        <v>22</v>
      </c>
      <c r="F3" s="12">
        <v>5233000</v>
      </c>
      <c r="G3" s="13">
        <v>5233000</v>
      </c>
      <c r="H3" s="13">
        <v>4035600</v>
      </c>
      <c r="I3" s="13">
        <v>4035600</v>
      </c>
      <c r="J3" s="13">
        <v>4236800</v>
      </c>
      <c r="K3" s="13">
        <v>4236800</v>
      </c>
      <c r="L3" s="13" t="s">
        <v>23</v>
      </c>
      <c r="M3" s="14">
        <v>12580935</v>
      </c>
      <c r="N3" s="14">
        <v>12580935</v>
      </c>
      <c r="O3" s="14" t="s">
        <v>24</v>
      </c>
      <c r="P3" s="14">
        <v>5051000</v>
      </c>
      <c r="Q3" s="10" t="s">
        <v>25</v>
      </c>
      <c r="R3" s="10" t="s">
        <v>26</v>
      </c>
    </row>
    <row r="4" spans="1:18" ht="26.4" x14ac:dyDescent="0.3">
      <c r="A4" s="8">
        <v>2</v>
      </c>
      <c r="B4" s="9" t="s">
        <v>27</v>
      </c>
      <c r="C4" s="10" t="s">
        <v>28</v>
      </c>
      <c r="D4" s="11" t="s">
        <v>29</v>
      </c>
      <c r="E4" s="8" t="s">
        <v>30</v>
      </c>
      <c r="F4" s="12">
        <v>763000</v>
      </c>
      <c r="G4" s="13">
        <v>763000</v>
      </c>
      <c r="H4" s="13">
        <v>588400</v>
      </c>
      <c r="I4" s="13">
        <v>588400</v>
      </c>
      <c r="J4" s="13">
        <v>617800</v>
      </c>
      <c r="K4" s="13">
        <v>617800</v>
      </c>
      <c r="L4" s="13" t="s">
        <v>31</v>
      </c>
      <c r="M4" s="14">
        <v>216630.39999999999</v>
      </c>
      <c r="N4" s="14">
        <v>216630.39999999999</v>
      </c>
      <c r="O4" s="14" t="s">
        <v>24</v>
      </c>
      <c r="P4" s="14">
        <v>3104548.79</v>
      </c>
      <c r="Q4" s="10" t="s">
        <v>32</v>
      </c>
      <c r="R4" s="10" t="s">
        <v>26</v>
      </c>
    </row>
    <row r="5" spans="1:18" ht="15" customHeight="1" x14ac:dyDescent="0.3">
      <c r="A5" s="42" t="s">
        <v>33</v>
      </c>
      <c r="B5" s="43"/>
      <c r="C5" s="43"/>
      <c r="D5" s="43"/>
      <c r="E5" s="43"/>
      <c r="F5" s="43"/>
      <c r="G5" s="44"/>
      <c r="H5" s="6"/>
      <c r="I5" s="6"/>
      <c r="J5" s="6"/>
      <c r="K5" s="6"/>
      <c r="L5" s="6"/>
      <c r="M5" s="7"/>
      <c r="N5" s="7"/>
      <c r="O5" s="7"/>
      <c r="P5" s="3" t="s">
        <v>34</v>
      </c>
    </row>
    <row r="6" spans="1:18" ht="20.25" customHeight="1" x14ac:dyDescent="0.3">
      <c r="A6" s="45">
        <v>1</v>
      </c>
      <c r="B6" s="47" t="s">
        <v>35</v>
      </c>
      <c r="C6" s="49" t="s">
        <v>36</v>
      </c>
      <c r="D6" s="8">
        <v>5912072</v>
      </c>
      <c r="E6" s="8" t="s">
        <v>37</v>
      </c>
      <c r="F6" s="12">
        <v>9257000</v>
      </c>
      <c r="G6" s="13">
        <v>7714167</v>
      </c>
      <c r="H6" s="15">
        <v>7138900</v>
      </c>
      <c r="I6" s="15">
        <f>H6*100/120</f>
        <v>5949083.333333333</v>
      </c>
      <c r="J6" s="15">
        <v>7494800</v>
      </c>
      <c r="K6" s="15">
        <f>J6*100/120</f>
        <v>6245666.666666667</v>
      </c>
      <c r="L6" s="53" t="s">
        <v>38</v>
      </c>
      <c r="M6" s="16">
        <v>3362736</v>
      </c>
      <c r="N6" s="16">
        <v>1168054.1100000001</v>
      </c>
      <c r="O6" s="16">
        <v>-4294.32</v>
      </c>
      <c r="P6" s="7"/>
      <c r="Q6" s="52">
        <v>1413.9</v>
      </c>
      <c r="R6" s="51" t="s">
        <v>26</v>
      </c>
    </row>
    <row r="7" spans="1:18" ht="26.4" x14ac:dyDescent="0.3">
      <c r="A7" s="46"/>
      <c r="B7" s="48"/>
      <c r="C7" s="50"/>
      <c r="D7" s="8">
        <v>7106051</v>
      </c>
      <c r="E7" s="8" t="s">
        <v>39</v>
      </c>
      <c r="F7" s="12">
        <v>848000</v>
      </c>
      <c r="G7" s="13">
        <v>706667</v>
      </c>
      <c r="H7" s="17">
        <v>654000</v>
      </c>
      <c r="I7" s="15">
        <f t="shared" ref="I7:I23" si="0">H7*100/120</f>
        <v>545000</v>
      </c>
      <c r="J7" s="18">
        <v>686600</v>
      </c>
      <c r="K7" s="15">
        <f t="shared" ref="K7:K23" si="1">J7*100/120</f>
        <v>572166.66666666663</v>
      </c>
      <c r="L7" s="54"/>
      <c r="M7" s="16">
        <v>26622</v>
      </c>
      <c r="N7" s="16">
        <v>0</v>
      </c>
      <c r="O7" s="16">
        <v>0</v>
      </c>
      <c r="P7" s="7" t="s">
        <v>40</v>
      </c>
      <c r="Q7" s="52"/>
      <c r="R7" s="51"/>
    </row>
    <row r="8" spans="1:18" ht="36" x14ac:dyDescent="0.3">
      <c r="A8" s="8">
        <v>2</v>
      </c>
      <c r="B8" s="9" t="s">
        <v>41</v>
      </c>
      <c r="C8" s="19" t="s">
        <v>42</v>
      </c>
      <c r="D8" s="8">
        <v>6612069</v>
      </c>
      <c r="E8" s="8" t="s">
        <v>43</v>
      </c>
      <c r="F8" s="12">
        <v>11741000</v>
      </c>
      <c r="G8" s="13">
        <v>9784167</v>
      </c>
      <c r="H8" s="13">
        <v>9054500</v>
      </c>
      <c r="I8" s="15">
        <f t="shared" si="0"/>
        <v>7545416.666666667</v>
      </c>
      <c r="J8" s="15">
        <v>9505900</v>
      </c>
      <c r="K8" s="15">
        <f t="shared" si="1"/>
        <v>7921583.333333333</v>
      </c>
      <c r="L8" s="13" t="s">
        <v>44</v>
      </c>
      <c r="M8" s="16">
        <v>1670828</v>
      </c>
      <c r="N8" s="16">
        <v>541507.82999999996</v>
      </c>
      <c r="O8" s="16">
        <v>-1671.32</v>
      </c>
      <c r="P8" s="7"/>
      <c r="Q8" s="20">
        <v>1126.7</v>
      </c>
      <c r="R8" s="21" t="s">
        <v>26</v>
      </c>
    </row>
    <row r="9" spans="1:18" ht="33.75" customHeight="1" x14ac:dyDescent="0.3">
      <c r="A9" s="45">
        <v>3</v>
      </c>
      <c r="B9" s="47" t="s">
        <v>45</v>
      </c>
      <c r="C9" s="49" t="s">
        <v>46</v>
      </c>
      <c r="D9" s="8">
        <v>6212147</v>
      </c>
      <c r="E9" s="8" t="s">
        <v>47</v>
      </c>
      <c r="F9" s="12">
        <v>591000</v>
      </c>
      <c r="G9" s="13">
        <v>492500</v>
      </c>
      <c r="H9" s="15">
        <v>455800</v>
      </c>
      <c r="I9" s="15">
        <f t="shared" si="0"/>
        <v>379833.33333333331</v>
      </c>
      <c r="J9" s="15">
        <v>478500</v>
      </c>
      <c r="K9" s="15">
        <f t="shared" si="1"/>
        <v>398750</v>
      </c>
      <c r="L9" s="53" t="s">
        <v>48</v>
      </c>
      <c r="M9" s="16">
        <v>122211</v>
      </c>
      <c r="N9" s="16">
        <v>847.51</v>
      </c>
      <c r="O9" s="16">
        <v>-169.5</v>
      </c>
      <c r="P9" s="7"/>
      <c r="Q9" s="52">
        <v>135.6</v>
      </c>
      <c r="R9" s="51" t="s">
        <v>26</v>
      </c>
    </row>
    <row r="10" spans="1:18" ht="45.75" customHeight="1" x14ac:dyDescent="0.3">
      <c r="A10" s="46"/>
      <c r="B10" s="48"/>
      <c r="C10" s="50"/>
      <c r="D10" s="8">
        <v>7805068</v>
      </c>
      <c r="E10" s="8" t="s">
        <v>49</v>
      </c>
      <c r="F10" s="12">
        <v>147000</v>
      </c>
      <c r="G10" s="13">
        <v>122500</v>
      </c>
      <c r="H10" s="17">
        <v>113400</v>
      </c>
      <c r="I10" s="15">
        <f t="shared" si="0"/>
        <v>94500</v>
      </c>
      <c r="J10" s="18">
        <v>119000</v>
      </c>
      <c r="K10" s="15">
        <f t="shared" si="1"/>
        <v>99166.666666666672</v>
      </c>
      <c r="L10" s="54"/>
      <c r="M10" s="16">
        <v>11623</v>
      </c>
      <c r="N10" s="16">
        <v>0</v>
      </c>
      <c r="O10" s="16">
        <v>0</v>
      </c>
      <c r="P10" s="7" t="s">
        <v>40</v>
      </c>
      <c r="Q10" s="52"/>
      <c r="R10" s="51"/>
    </row>
    <row r="11" spans="1:18" ht="26.4" x14ac:dyDescent="0.3">
      <c r="A11" s="8">
        <v>4</v>
      </c>
      <c r="B11" s="9" t="s">
        <v>50</v>
      </c>
      <c r="C11" s="19" t="s">
        <v>51</v>
      </c>
      <c r="D11" s="8">
        <v>7310045</v>
      </c>
      <c r="E11" s="8" t="s">
        <v>52</v>
      </c>
      <c r="F11" s="12">
        <v>29000</v>
      </c>
      <c r="G11" s="13">
        <v>24167</v>
      </c>
      <c r="H11" s="13">
        <v>22400</v>
      </c>
      <c r="I11" s="15">
        <f t="shared" si="0"/>
        <v>18666.666666666668</v>
      </c>
      <c r="J11" s="15">
        <v>23500</v>
      </c>
      <c r="K11" s="15">
        <f t="shared" si="1"/>
        <v>19583.333333333332</v>
      </c>
      <c r="L11" s="13" t="s">
        <v>53</v>
      </c>
      <c r="M11" s="16">
        <v>8023</v>
      </c>
      <c r="N11" s="16">
        <v>0</v>
      </c>
      <c r="O11" s="16">
        <v>0</v>
      </c>
      <c r="P11" s="7" t="s">
        <v>40</v>
      </c>
      <c r="Q11" s="22">
        <v>36</v>
      </c>
      <c r="R11" s="22" t="s">
        <v>54</v>
      </c>
    </row>
    <row r="12" spans="1:18" ht="36" x14ac:dyDescent="0.3">
      <c r="A12" s="8">
        <v>5</v>
      </c>
      <c r="B12" s="9" t="s">
        <v>55</v>
      </c>
      <c r="C12" s="19" t="s">
        <v>56</v>
      </c>
      <c r="D12" s="8">
        <v>7301091</v>
      </c>
      <c r="E12" s="8" t="s">
        <v>57</v>
      </c>
      <c r="F12" s="12">
        <v>1027000</v>
      </c>
      <c r="G12" s="13">
        <v>855833</v>
      </c>
      <c r="H12" s="13">
        <v>792000</v>
      </c>
      <c r="I12" s="15">
        <f t="shared" si="0"/>
        <v>660000</v>
      </c>
      <c r="J12" s="15">
        <v>831500</v>
      </c>
      <c r="K12" s="15">
        <f t="shared" si="1"/>
        <v>692916.66666666663</v>
      </c>
      <c r="L12" s="13" t="s">
        <v>58</v>
      </c>
      <c r="M12" s="16">
        <v>238758</v>
      </c>
      <c r="N12" s="16">
        <v>72895.73</v>
      </c>
      <c r="O12" s="16">
        <v>-239.01</v>
      </c>
      <c r="P12" s="7"/>
      <c r="Q12" s="20">
        <v>98.6</v>
      </c>
      <c r="R12" s="21" t="s">
        <v>26</v>
      </c>
    </row>
    <row r="13" spans="1:18" ht="24" x14ac:dyDescent="0.3">
      <c r="A13" s="8">
        <v>6</v>
      </c>
      <c r="B13" s="9" t="s">
        <v>59</v>
      </c>
      <c r="C13" s="19" t="s">
        <v>60</v>
      </c>
      <c r="D13" s="8">
        <v>6512023</v>
      </c>
      <c r="E13" s="8" t="s">
        <v>61</v>
      </c>
      <c r="F13" s="12">
        <v>224000</v>
      </c>
      <c r="G13" s="13">
        <v>186667</v>
      </c>
      <c r="H13" s="13">
        <v>172700</v>
      </c>
      <c r="I13" s="15">
        <f t="shared" si="0"/>
        <v>143916.66666666666</v>
      </c>
      <c r="J13" s="15">
        <v>181400</v>
      </c>
      <c r="K13" s="15">
        <f t="shared" si="1"/>
        <v>151166.66666666666</v>
      </c>
      <c r="L13" s="13" t="s">
        <v>62</v>
      </c>
      <c r="M13" s="16">
        <v>139729</v>
      </c>
      <c r="N13" s="16">
        <v>1008.15</v>
      </c>
      <c r="O13" s="16">
        <v>-201.62</v>
      </c>
      <c r="P13" s="7"/>
      <c r="Q13" s="23">
        <v>2019</v>
      </c>
      <c r="R13" s="23" t="s">
        <v>26</v>
      </c>
    </row>
    <row r="14" spans="1:18" ht="36" x14ac:dyDescent="0.3">
      <c r="A14" s="8">
        <v>7</v>
      </c>
      <c r="B14" s="9" t="s">
        <v>63</v>
      </c>
      <c r="C14" s="19" t="s">
        <v>64</v>
      </c>
      <c r="D14" s="8">
        <v>6612095</v>
      </c>
      <c r="E14" s="8" t="s">
        <v>65</v>
      </c>
      <c r="F14" s="12">
        <v>404000</v>
      </c>
      <c r="G14" s="13">
        <v>336667</v>
      </c>
      <c r="H14" s="13">
        <v>311600</v>
      </c>
      <c r="I14" s="15">
        <f t="shared" si="0"/>
        <v>259666.66666666666</v>
      </c>
      <c r="J14" s="15">
        <v>327100</v>
      </c>
      <c r="K14" s="15">
        <f t="shared" si="1"/>
        <v>272583.33333333331</v>
      </c>
      <c r="L14" s="13" t="s">
        <v>66</v>
      </c>
      <c r="M14" s="16">
        <v>838342</v>
      </c>
      <c r="N14" s="16">
        <v>6219.15</v>
      </c>
      <c r="O14" s="16">
        <v>-1243.83</v>
      </c>
      <c r="P14" s="7"/>
      <c r="Q14" s="23">
        <v>3650</v>
      </c>
      <c r="R14" s="23" t="s">
        <v>26</v>
      </c>
    </row>
    <row r="15" spans="1:18" ht="26.4" x14ac:dyDescent="0.3">
      <c r="A15" s="8">
        <v>8</v>
      </c>
      <c r="B15" s="9" t="s">
        <v>67</v>
      </c>
      <c r="C15" s="19" t="s">
        <v>68</v>
      </c>
      <c r="D15" s="8">
        <v>6612096</v>
      </c>
      <c r="E15" s="8" t="s">
        <v>69</v>
      </c>
      <c r="F15" s="12">
        <v>93000</v>
      </c>
      <c r="G15" s="13">
        <v>77500</v>
      </c>
      <c r="H15" s="13">
        <v>71700</v>
      </c>
      <c r="I15" s="15">
        <f t="shared" si="0"/>
        <v>59750</v>
      </c>
      <c r="J15" s="15">
        <v>75300</v>
      </c>
      <c r="K15" s="15">
        <f t="shared" si="1"/>
        <v>62750</v>
      </c>
      <c r="L15" s="13" t="s">
        <v>70</v>
      </c>
      <c r="M15" s="16">
        <v>81011</v>
      </c>
      <c r="N15" s="16">
        <v>0</v>
      </c>
      <c r="O15" s="16">
        <v>0</v>
      </c>
      <c r="P15" s="7" t="s">
        <v>40</v>
      </c>
      <c r="Q15" s="22">
        <v>130</v>
      </c>
      <c r="R15" s="22" t="s">
        <v>54</v>
      </c>
    </row>
    <row r="16" spans="1:18" ht="33.75" customHeight="1" x14ac:dyDescent="0.3">
      <c r="A16" s="45">
        <v>9</v>
      </c>
      <c r="B16" s="47" t="s">
        <v>71</v>
      </c>
      <c r="C16" s="49" t="s">
        <v>72</v>
      </c>
      <c r="D16" s="8">
        <v>6911056</v>
      </c>
      <c r="E16" s="8" t="s">
        <v>73</v>
      </c>
      <c r="F16" s="12">
        <v>1369000</v>
      </c>
      <c r="G16" s="13">
        <v>1140833</v>
      </c>
      <c r="H16" s="15">
        <v>1055800</v>
      </c>
      <c r="I16" s="15">
        <f t="shared" si="0"/>
        <v>879833.33333333337</v>
      </c>
      <c r="J16" s="15">
        <v>1108400</v>
      </c>
      <c r="K16" s="15">
        <f t="shared" si="1"/>
        <v>923666.66666666663</v>
      </c>
      <c r="L16" s="53" t="s">
        <v>74</v>
      </c>
      <c r="M16" s="16">
        <v>296829</v>
      </c>
      <c r="N16" s="16">
        <v>41140.269999999997</v>
      </c>
      <c r="O16" s="16">
        <v>-370.63</v>
      </c>
      <c r="P16" s="7"/>
      <c r="Q16" s="52">
        <v>516.79999999999995</v>
      </c>
      <c r="R16" s="51" t="s">
        <v>26</v>
      </c>
    </row>
    <row r="17" spans="1:18" ht="28.5" customHeight="1" x14ac:dyDescent="0.3">
      <c r="A17" s="55"/>
      <c r="B17" s="56"/>
      <c r="C17" s="57"/>
      <c r="D17" s="8">
        <v>6312177</v>
      </c>
      <c r="E17" s="8" t="s">
        <v>75</v>
      </c>
      <c r="F17" s="12">
        <v>1792000</v>
      </c>
      <c r="G17" s="13">
        <v>1493333</v>
      </c>
      <c r="H17" s="18">
        <v>1382000</v>
      </c>
      <c r="I17" s="15">
        <f t="shared" si="0"/>
        <v>1151666.6666666667</v>
      </c>
      <c r="J17" s="18">
        <v>1450900</v>
      </c>
      <c r="K17" s="15">
        <f t="shared" si="1"/>
        <v>1209083.3333333333</v>
      </c>
      <c r="L17" s="58"/>
      <c r="M17" s="16">
        <v>348918</v>
      </c>
      <c r="N17" s="16">
        <v>43831.74</v>
      </c>
      <c r="O17" s="16">
        <v>-433.97</v>
      </c>
      <c r="P17" s="7"/>
      <c r="Q17" s="52"/>
      <c r="R17" s="51"/>
    </row>
    <row r="18" spans="1:18" ht="26.4" x14ac:dyDescent="0.3">
      <c r="A18" s="46"/>
      <c r="B18" s="48"/>
      <c r="C18" s="50"/>
      <c r="D18" s="8">
        <v>6312176</v>
      </c>
      <c r="E18" s="8" t="s">
        <v>76</v>
      </c>
      <c r="F18" s="12">
        <v>429000</v>
      </c>
      <c r="G18" s="13">
        <v>357500</v>
      </c>
      <c r="H18" s="17">
        <v>330800</v>
      </c>
      <c r="I18" s="15">
        <f t="shared" si="0"/>
        <v>275666.66666666669</v>
      </c>
      <c r="J18" s="18">
        <v>347300</v>
      </c>
      <c r="K18" s="15">
        <f t="shared" si="1"/>
        <v>289416.66666666669</v>
      </c>
      <c r="L18" s="54"/>
      <c r="M18" s="16">
        <v>92182</v>
      </c>
      <c r="N18" s="16">
        <v>0</v>
      </c>
      <c r="O18" s="16">
        <v>0</v>
      </c>
      <c r="P18" s="7" t="s">
        <v>40</v>
      </c>
      <c r="Q18" s="52"/>
      <c r="R18" s="51"/>
    </row>
    <row r="19" spans="1:18" ht="36" x14ac:dyDescent="0.3">
      <c r="A19" s="8">
        <v>10</v>
      </c>
      <c r="B19" s="9" t="s">
        <v>77</v>
      </c>
      <c r="C19" s="19" t="s">
        <v>78</v>
      </c>
      <c r="D19" s="8">
        <v>6312175</v>
      </c>
      <c r="E19" s="8" t="s">
        <v>79</v>
      </c>
      <c r="F19" s="12">
        <v>298000</v>
      </c>
      <c r="G19" s="13">
        <v>248333</v>
      </c>
      <c r="H19" s="13">
        <v>229800</v>
      </c>
      <c r="I19" s="15">
        <f t="shared" si="0"/>
        <v>191500</v>
      </c>
      <c r="J19" s="15">
        <v>241300</v>
      </c>
      <c r="K19" s="15">
        <f t="shared" si="1"/>
        <v>201083.33333333334</v>
      </c>
      <c r="L19" s="13" t="s">
        <v>80</v>
      </c>
      <c r="M19" s="16">
        <v>58590</v>
      </c>
      <c r="N19" s="16">
        <v>0</v>
      </c>
      <c r="O19" s="16">
        <v>0</v>
      </c>
      <c r="P19" s="7" t="s">
        <v>40</v>
      </c>
      <c r="Q19" s="20">
        <v>34.9</v>
      </c>
      <c r="R19" s="21" t="s">
        <v>26</v>
      </c>
    </row>
    <row r="20" spans="1:18" ht="36" x14ac:dyDescent="0.3">
      <c r="A20" s="8">
        <v>11</v>
      </c>
      <c r="B20" s="9" t="s">
        <v>81</v>
      </c>
      <c r="C20" s="19" t="s">
        <v>82</v>
      </c>
      <c r="D20" s="8">
        <v>8912798</v>
      </c>
      <c r="E20" s="8" t="s">
        <v>83</v>
      </c>
      <c r="F20" s="12">
        <v>323000</v>
      </c>
      <c r="G20" s="13">
        <v>269167</v>
      </c>
      <c r="H20" s="13">
        <v>249100</v>
      </c>
      <c r="I20" s="15">
        <f t="shared" si="0"/>
        <v>207583.33333333334</v>
      </c>
      <c r="J20" s="15">
        <v>261500</v>
      </c>
      <c r="K20" s="15">
        <f t="shared" si="1"/>
        <v>217916.66666666666</v>
      </c>
      <c r="L20" s="13" t="s">
        <v>84</v>
      </c>
      <c r="M20" s="16">
        <v>86604</v>
      </c>
      <c r="N20" s="16">
        <v>0</v>
      </c>
      <c r="O20" s="16">
        <v>0</v>
      </c>
      <c r="P20" s="7" t="s">
        <v>40</v>
      </c>
      <c r="Q20" s="20">
        <v>111.4</v>
      </c>
      <c r="R20" s="21" t="s">
        <v>26</v>
      </c>
    </row>
    <row r="21" spans="1:18" ht="48" x14ac:dyDescent="0.3">
      <c r="A21" s="8">
        <v>12</v>
      </c>
      <c r="B21" s="9" t="s">
        <v>85</v>
      </c>
      <c r="C21" s="19" t="s">
        <v>86</v>
      </c>
      <c r="D21" s="8">
        <v>8312098</v>
      </c>
      <c r="E21" s="8" t="s">
        <v>87</v>
      </c>
      <c r="F21" s="12">
        <v>8156000</v>
      </c>
      <c r="G21" s="13">
        <v>6796667</v>
      </c>
      <c r="H21" s="13">
        <v>6289800</v>
      </c>
      <c r="I21" s="15">
        <f t="shared" si="0"/>
        <v>5241500</v>
      </c>
      <c r="J21" s="15">
        <v>6603400</v>
      </c>
      <c r="K21" s="15">
        <f t="shared" si="1"/>
        <v>5502833.333333333</v>
      </c>
      <c r="L21" s="13" t="s">
        <v>88</v>
      </c>
      <c r="M21" s="16">
        <v>7647933</v>
      </c>
      <c r="N21" s="16">
        <v>5864951.6200000001</v>
      </c>
      <c r="O21" s="16">
        <v>-10042.719999999999</v>
      </c>
      <c r="P21" s="7"/>
      <c r="Q21" s="20">
        <v>1174</v>
      </c>
      <c r="R21" s="21" t="s">
        <v>26</v>
      </c>
    </row>
    <row r="22" spans="1:18" ht="36" x14ac:dyDescent="0.3">
      <c r="A22" s="8">
        <v>13</v>
      </c>
      <c r="B22" s="9" t="s">
        <v>89</v>
      </c>
      <c r="C22" s="19" t="s">
        <v>90</v>
      </c>
      <c r="D22" s="8">
        <v>7310047</v>
      </c>
      <c r="E22" s="8" t="s">
        <v>91</v>
      </c>
      <c r="F22" s="24">
        <v>150000</v>
      </c>
      <c r="G22" s="17">
        <v>125000</v>
      </c>
      <c r="H22" s="17">
        <v>115700</v>
      </c>
      <c r="I22" s="15">
        <f t="shared" si="0"/>
        <v>96416.666666666672</v>
      </c>
      <c r="J22" s="15">
        <v>121400</v>
      </c>
      <c r="K22" s="15">
        <f t="shared" si="1"/>
        <v>101166.66666666667</v>
      </c>
      <c r="L22" s="13" t="s">
        <v>92</v>
      </c>
      <c r="M22" s="16">
        <v>132596</v>
      </c>
      <c r="N22" s="16">
        <v>1123.7</v>
      </c>
      <c r="O22" s="16">
        <v>-224.73</v>
      </c>
      <c r="P22" s="25"/>
      <c r="Q22" s="23">
        <v>1352.6</v>
      </c>
      <c r="R22" s="23" t="s">
        <v>26</v>
      </c>
    </row>
    <row r="23" spans="1:18" ht="24" x14ac:dyDescent="0.3">
      <c r="A23" s="8">
        <v>14</v>
      </c>
      <c r="B23" s="9" t="s">
        <v>93</v>
      </c>
      <c r="C23" s="19" t="s">
        <v>94</v>
      </c>
      <c r="D23" s="8">
        <v>7310046</v>
      </c>
      <c r="E23" s="8" t="s">
        <v>95</v>
      </c>
      <c r="F23" s="12">
        <v>755000</v>
      </c>
      <c r="G23" s="13">
        <v>629167</v>
      </c>
      <c r="H23" s="13">
        <v>582200</v>
      </c>
      <c r="I23" s="15">
        <f t="shared" si="0"/>
        <v>485166.66666666669</v>
      </c>
      <c r="J23" s="15">
        <v>611300</v>
      </c>
      <c r="K23" s="15">
        <f t="shared" si="1"/>
        <v>509416.66666666669</v>
      </c>
      <c r="L23" s="13" t="s">
        <v>96</v>
      </c>
      <c r="M23" s="16">
        <v>388009</v>
      </c>
      <c r="N23" s="16">
        <v>57126.69</v>
      </c>
      <c r="O23" s="16">
        <v>-565.61</v>
      </c>
      <c r="P23" s="7"/>
      <c r="Q23" s="23">
        <v>6820</v>
      </c>
      <c r="R23" s="23" t="s">
        <v>26</v>
      </c>
    </row>
    <row r="24" spans="1:18" ht="14.4" thickBot="1" x14ac:dyDescent="0.35">
      <c r="A24" s="8"/>
      <c r="B24" s="9"/>
      <c r="C24" s="19"/>
      <c r="D24" s="8"/>
      <c r="E24" s="8"/>
      <c r="F24" s="12"/>
      <c r="G24" s="13"/>
      <c r="H24" s="13"/>
      <c r="I24" s="13"/>
      <c r="J24" s="13"/>
      <c r="K24" s="13"/>
      <c r="L24" s="13"/>
      <c r="M24" s="16"/>
      <c r="N24" s="16"/>
      <c r="O24" s="16"/>
      <c r="P24" s="7"/>
      <c r="Q24" s="26"/>
      <c r="R24" s="26"/>
    </row>
    <row r="25" spans="1:18" x14ac:dyDescent="0.3">
      <c r="A25" s="8"/>
      <c r="B25" s="27"/>
      <c r="C25" s="28"/>
      <c r="D25" s="27"/>
      <c r="E25" s="27" t="s">
        <v>97</v>
      </c>
      <c r="F25" s="28">
        <f t="shared" ref="F25:K25" si="2">SUM(F6:F23)</f>
        <v>37633000</v>
      </c>
      <c r="G25" s="28">
        <f t="shared" si="2"/>
        <v>31360835</v>
      </c>
      <c r="H25" s="28">
        <f t="shared" si="2"/>
        <v>29022200</v>
      </c>
      <c r="I25" s="28">
        <f t="shared" si="2"/>
        <v>24185166.666666668</v>
      </c>
      <c r="J25" s="28">
        <f t="shared" si="2"/>
        <v>30469100</v>
      </c>
      <c r="K25" s="28">
        <f t="shared" si="2"/>
        <v>25390916.666666668</v>
      </c>
      <c r="L25" s="28"/>
      <c r="M25" s="28">
        <f>SUM(M6:M23)</f>
        <v>15551544</v>
      </c>
      <c r="N25" s="29">
        <f>SUM(N6:N23)</f>
        <v>7798706.5</v>
      </c>
      <c r="O25" s="28">
        <f>SUM(O6:O23)</f>
        <v>-19457.259999999998</v>
      </c>
      <c r="P25" s="30" t="s">
        <v>97</v>
      </c>
      <c r="Q25" s="31">
        <f>Q21+Q20+Q19+Q16+Q12+Q9+Q8+Q6</f>
        <v>4611.8999999999996</v>
      </c>
      <c r="R25" s="32" t="s">
        <v>26</v>
      </c>
    </row>
    <row r="26" spans="1:18" x14ac:dyDescent="0.3">
      <c r="Q26" s="33">
        <f>Q23+Q22+Q14+Q13</f>
        <v>13841.6</v>
      </c>
      <c r="R26" s="34" t="s">
        <v>26</v>
      </c>
    </row>
    <row r="27" spans="1:18" ht="14.4" thickBot="1" x14ac:dyDescent="0.35">
      <c r="M27" s="5" t="s">
        <v>98</v>
      </c>
      <c r="N27" s="35">
        <f>N25+N3+N4</f>
        <v>20596271.899999999</v>
      </c>
      <c r="Q27" s="36">
        <f>Q15+Q11</f>
        <v>166</v>
      </c>
      <c r="R27" s="37" t="s">
        <v>54</v>
      </c>
    </row>
  </sheetData>
  <mergeCells count="20">
    <mergeCell ref="R16:R18"/>
    <mergeCell ref="Q6:Q7"/>
    <mergeCell ref="R6:R7"/>
    <mergeCell ref="A9:A10"/>
    <mergeCell ref="B9:B10"/>
    <mergeCell ref="C9:C10"/>
    <mergeCell ref="L9:L10"/>
    <mergeCell ref="Q9:Q10"/>
    <mergeCell ref="R9:R10"/>
    <mergeCell ref="L6:L7"/>
    <mergeCell ref="A16:A18"/>
    <mergeCell ref="B16:B18"/>
    <mergeCell ref="C16:C18"/>
    <mergeCell ref="L16:L18"/>
    <mergeCell ref="Q16:Q18"/>
    <mergeCell ref="A2:G2"/>
    <mergeCell ref="A5:G5"/>
    <mergeCell ref="A6:A7"/>
    <mergeCell ref="B6:B7"/>
    <mergeCell ref="C6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pane ySplit="1" topLeftCell="A2" activePane="bottomLeft" state="frozen"/>
      <selection pane="bottomLeft" activeCell="G1" sqref="G1"/>
    </sheetView>
  </sheetViews>
  <sheetFormatPr defaultRowHeight="14.4" x14ac:dyDescent="0.3"/>
  <cols>
    <col min="3" max="3" width="35.44140625" customWidth="1"/>
    <col min="4" max="4" width="10.6640625" hidden="1" customWidth="1"/>
    <col min="5" max="5" width="11.5546875" hidden="1" customWidth="1"/>
    <col min="6" max="6" width="22" customWidth="1"/>
    <col min="7" max="7" width="18.44140625" customWidth="1"/>
  </cols>
  <sheetData>
    <row r="1" spans="1:7" ht="35.4" customHeight="1" thickBot="1" x14ac:dyDescent="0.35">
      <c r="A1" s="79" t="s">
        <v>0</v>
      </c>
      <c r="B1" s="80" t="s">
        <v>3</v>
      </c>
      <c r="C1" s="80" t="s">
        <v>4</v>
      </c>
      <c r="D1" s="81" t="s">
        <v>9</v>
      </c>
      <c r="E1" s="81" t="s">
        <v>10</v>
      </c>
      <c r="F1" s="81" t="s">
        <v>114</v>
      </c>
      <c r="G1" s="81" t="s">
        <v>115</v>
      </c>
    </row>
    <row r="2" spans="1:7" ht="14.4" customHeight="1" x14ac:dyDescent="0.3">
      <c r="A2" s="67" t="s">
        <v>18</v>
      </c>
      <c r="B2" s="68"/>
      <c r="C2" s="68"/>
      <c r="D2" s="68"/>
      <c r="E2" s="68"/>
      <c r="F2" s="68"/>
      <c r="G2" s="69"/>
    </row>
    <row r="3" spans="1:7" s="40" customFormat="1" ht="27" thickBot="1" x14ac:dyDescent="0.35">
      <c r="A3" s="63">
        <v>1</v>
      </c>
      <c r="B3" s="70" t="s">
        <v>100</v>
      </c>
      <c r="C3" s="64" t="s">
        <v>99</v>
      </c>
      <c r="D3" s="71"/>
      <c r="E3" s="71"/>
      <c r="F3" s="71" t="s">
        <v>101</v>
      </c>
      <c r="G3" s="72">
        <v>7344</v>
      </c>
    </row>
    <row r="4" spans="1:7" ht="14.4" customHeight="1" x14ac:dyDescent="0.3">
      <c r="A4" s="76" t="s">
        <v>33</v>
      </c>
      <c r="B4" s="77"/>
      <c r="C4" s="77"/>
      <c r="D4" s="77"/>
      <c r="E4" s="77"/>
      <c r="F4" s="77"/>
      <c r="G4" s="78"/>
    </row>
    <row r="5" spans="1:7" s="40" customFormat="1" ht="60" customHeight="1" x14ac:dyDescent="0.3">
      <c r="A5" s="60">
        <v>2</v>
      </c>
      <c r="B5" s="39" t="s">
        <v>104</v>
      </c>
      <c r="C5" s="39" t="s">
        <v>102</v>
      </c>
      <c r="D5" s="38"/>
      <c r="E5" s="38"/>
      <c r="F5" s="38" t="s">
        <v>107</v>
      </c>
      <c r="G5" s="61">
        <v>106.6</v>
      </c>
    </row>
    <row r="6" spans="1:7" s="40" customFormat="1" ht="51" customHeight="1" thickBot="1" x14ac:dyDescent="0.35">
      <c r="A6" s="63">
        <v>3</v>
      </c>
      <c r="B6" s="64" t="s">
        <v>105</v>
      </c>
      <c r="C6" s="64" t="s">
        <v>103</v>
      </c>
      <c r="D6" s="71"/>
      <c r="E6" s="71"/>
      <c r="F6" s="71" t="s">
        <v>106</v>
      </c>
      <c r="G6" s="72">
        <v>53</v>
      </c>
    </row>
    <row r="7" spans="1:7" x14ac:dyDescent="0.3">
      <c r="A7" s="73" t="s">
        <v>108</v>
      </c>
      <c r="B7" s="74"/>
      <c r="C7" s="74"/>
      <c r="D7" s="74"/>
      <c r="E7" s="74"/>
      <c r="F7" s="74"/>
      <c r="G7" s="75"/>
    </row>
    <row r="8" spans="1:7" ht="26.4" x14ac:dyDescent="0.3">
      <c r="A8" s="60">
        <v>4</v>
      </c>
      <c r="B8" s="39">
        <v>7604198</v>
      </c>
      <c r="C8" s="39" t="s">
        <v>109</v>
      </c>
      <c r="D8" s="41"/>
      <c r="E8" s="41"/>
      <c r="F8" s="41"/>
      <c r="G8" s="62"/>
    </row>
    <row r="9" spans="1:7" ht="26.4" x14ac:dyDescent="0.3">
      <c r="A9" s="60">
        <v>5</v>
      </c>
      <c r="B9" s="39">
        <v>8910247</v>
      </c>
      <c r="C9" s="39" t="s">
        <v>110</v>
      </c>
      <c r="D9" s="41"/>
      <c r="E9" s="41"/>
      <c r="F9" s="41"/>
      <c r="G9" s="62"/>
    </row>
    <row r="10" spans="1:7" x14ac:dyDescent="0.3">
      <c r="A10" s="60">
        <v>6</v>
      </c>
      <c r="B10" s="39">
        <v>7606251</v>
      </c>
      <c r="C10" s="39" t="s">
        <v>111</v>
      </c>
      <c r="D10" s="41"/>
      <c r="E10" s="41"/>
      <c r="F10" s="41"/>
      <c r="G10" s="62"/>
    </row>
    <row r="11" spans="1:7" x14ac:dyDescent="0.3">
      <c r="A11" s="60">
        <v>7</v>
      </c>
      <c r="B11" s="39">
        <v>7606252</v>
      </c>
      <c r="C11" s="39" t="s">
        <v>112</v>
      </c>
      <c r="D11" s="41"/>
      <c r="E11" s="41"/>
      <c r="F11" s="41"/>
      <c r="G11" s="62"/>
    </row>
    <row r="12" spans="1:7" ht="15" thickBot="1" x14ac:dyDescent="0.35">
      <c r="A12" s="63">
        <v>8</v>
      </c>
      <c r="B12" s="64">
        <v>8910248</v>
      </c>
      <c r="C12" s="64" t="s">
        <v>113</v>
      </c>
      <c r="D12" s="65"/>
      <c r="E12" s="65"/>
      <c r="F12" s="65"/>
      <c r="G12" s="66"/>
    </row>
    <row r="13" spans="1:7" x14ac:dyDescent="0.3">
      <c r="A13" s="59"/>
    </row>
  </sheetData>
  <mergeCells count="3">
    <mergeCell ref="A2:G2"/>
    <mergeCell ref="A4:G4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Скрипка Марина Петровна</dc:creator>
  <cp:lastModifiedBy>Баранова Янина Анатольевна</cp:lastModifiedBy>
  <dcterms:created xsi:type="dcterms:W3CDTF">2022-08-29T08:25:41Z</dcterms:created>
  <dcterms:modified xsi:type="dcterms:W3CDTF">2024-04-22T09:50:37Z</dcterms:modified>
</cp:coreProperties>
</file>